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46" i="1" l="1"/>
  <c r="I53" i="1" s="1"/>
  <c r="I54" i="1" s="1"/>
  <c r="G45" i="1"/>
  <c r="G40" i="1"/>
  <c r="G32" i="1"/>
  <c r="G36" i="1" s="1"/>
  <c r="G46" i="1" s="1"/>
  <c r="G28" i="1"/>
  <c r="G26" i="1"/>
  <c r="G18" i="1"/>
  <c r="G20" i="1" s="1"/>
  <c r="G11" i="1"/>
  <c r="G47" i="1" l="1"/>
</calcChain>
</file>

<file path=xl/sharedStrings.xml><?xml version="1.0" encoding="utf-8"?>
<sst xmlns="http://schemas.openxmlformats.org/spreadsheetml/2006/main" count="191" uniqueCount="120">
  <si>
    <t>National Disaster Relief Fund</t>
  </si>
  <si>
    <t>LIST OF PAYMENTS BEING MADE FROM THE NATIONAL DISASTER RELIEF FUND</t>
  </si>
  <si>
    <t>TYPE OF WORK</t>
  </si>
  <si>
    <t>NDRF ref</t>
  </si>
  <si>
    <t>BENEFICIARY SECTOR</t>
  </si>
  <si>
    <t>DATE PAID/TO PAY</t>
  </si>
  <si>
    <t>TOTAL</t>
  </si>
  <si>
    <t>PAYEE</t>
  </si>
  <si>
    <t>BUDGET</t>
  </si>
  <si>
    <t>SR</t>
  </si>
  <si>
    <t>NDRF (in m)</t>
  </si>
  <si>
    <t>EMERGENCY WORKS</t>
  </si>
  <si>
    <t>To provide clearing and excavation</t>
  </si>
  <si>
    <t>Min 3/13</t>
  </si>
  <si>
    <t>For cleaning/desilting/unblocking of marshes/supplies</t>
  </si>
  <si>
    <t>Communities</t>
  </si>
  <si>
    <t>22nd Feb 2013</t>
  </si>
  <si>
    <t>Contractors</t>
  </si>
  <si>
    <t>For pumping of water, bunding,armouring</t>
  </si>
  <si>
    <t>Ag/Min 6/13-Paper 4b</t>
  </si>
  <si>
    <t>Clearing of rivers/desilting/bounding/breaking rocks/excavation</t>
  </si>
  <si>
    <t>District and Community</t>
  </si>
  <si>
    <t>4th/5th March 2013</t>
  </si>
  <si>
    <t>For supplies for emergency brigades</t>
  </si>
  <si>
    <t>Ag/Min 6/13-Paper 4a</t>
  </si>
  <si>
    <t>Purchase of Supplies/transportation of emergency brigades</t>
  </si>
  <si>
    <t>Homes/communities</t>
  </si>
  <si>
    <t>Cleaning of disaster areas</t>
  </si>
  <si>
    <t>Ag/Min 6/13-Paper 4c</t>
  </si>
  <si>
    <t>5th-15th March 2013</t>
  </si>
  <si>
    <t>Clearing of disaster struck areas</t>
  </si>
  <si>
    <t>Ag/Min 6/13 paper 4d</t>
  </si>
  <si>
    <t>Ag/Min 8/13-paper (6a)</t>
  </si>
  <si>
    <t>For rock drilling/ tree felling/ excavation work</t>
  </si>
  <si>
    <t>15th March 2013</t>
  </si>
  <si>
    <t>Pumping/removal of waste</t>
  </si>
  <si>
    <t>Ag/Min 8/13-paper (6c)</t>
  </si>
  <si>
    <t>Building work/septic tank</t>
  </si>
  <si>
    <t>Homes and Community</t>
  </si>
  <si>
    <t>For emergency brigades</t>
  </si>
  <si>
    <t>Ag/Min 8/13-paper (6d)</t>
  </si>
  <si>
    <t xml:space="preserve">For emergency requirements of food/supplies/ transportation </t>
  </si>
  <si>
    <t>Homes</t>
  </si>
  <si>
    <t>Cleaning of septic tanks</t>
  </si>
  <si>
    <t>Ag/Min 8/13-paper (6e)</t>
  </si>
  <si>
    <t>Septic Tank</t>
  </si>
  <si>
    <t>Ag/Min 8/13-paper (6f)</t>
  </si>
  <si>
    <t>Ag/Min 9/13-paper (6f)</t>
  </si>
  <si>
    <t>For removal of soil and debris/ septic tank/ excavation work</t>
  </si>
  <si>
    <t>1st to 5th April 2013</t>
  </si>
  <si>
    <t>Ag/Min 11/13</t>
  </si>
  <si>
    <t>2nd to 5th April 2013</t>
  </si>
  <si>
    <t xml:space="preserve">                      INDIVIDUALS -268 families/households</t>
  </si>
  <si>
    <t>Food supplies/mattresses/brigade</t>
  </si>
  <si>
    <t>Min 1/13</t>
  </si>
  <si>
    <t>For emergency requirements of food/supplies</t>
  </si>
  <si>
    <t>Individuals</t>
  </si>
  <si>
    <t>14th Feb 2013</t>
  </si>
  <si>
    <t>SRC</t>
  </si>
  <si>
    <t>Replacement of loss of personal effects</t>
  </si>
  <si>
    <t>Ag/Min 6/13 -Paper 1b</t>
  </si>
  <si>
    <t xml:space="preserve">Personal cash for losses below SR 25,000 Threshold </t>
  </si>
  <si>
    <t>Individuals/families</t>
  </si>
  <si>
    <t>9th/10th March 2013</t>
  </si>
  <si>
    <t>Ag/Min 6/13- Paper 1c</t>
  </si>
  <si>
    <t xml:space="preserve">Personal cash for losses  below SR 25,000 Threshold </t>
  </si>
  <si>
    <t>Ag/Min 6/13- Paper 1a</t>
  </si>
  <si>
    <t xml:space="preserve">Personal cash for losses above SR 25,000 Threshold </t>
  </si>
  <si>
    <t>Ag/Min 9/13- Paper 8 d</t>
  </si>
  <si>
    <t xml:space="preserve">Personal losses </t>
  </si>
  <si>
    <t>25th March 2013</t>
  </si>
  <si>
    <t>Emergency works</t>
  </si>
  <si>
    <t>Ag/Min 6/13- Paper 3</t>
  </si>
  <si>
    <t>Pumping septic tanks/tree cutting/debris and earth disposal</t>
  </si>
  <si>
    <t>Individual homes</t>
  </si>
  <si>
    <t>BUSINESSES</t>
  </si>
  <si>
    <t xml:space="preserve">79 FARMERS </t>
  </si>
  <si>
    <t>Individual Farmers for crop losses</t>
  </si>
  <si>
    <t>Min 5/13</t>
  </si>
  <si>
    <t>Cash payments to assist farmers for losses</t>
  </si>
  <si>
    <t>Agricultuture-Farmers</t>
  </si>
  <si>
    <t>27th/28th Feb 13</t>
  </si>
  <si>
    <t>Farmers</t>
  </si>
  <si>
    <t>SAA Agricultural Requiste Stores</t>
  </si>
  <si>
    <t>Payment for farmers to buy agricultural requiste items</t>
  </si>
  <si>
    <t>paid</t>
  </si>
  <si>
    <t>SAA</t>
  </si>
  <si>
    <t>Farmers for replacement of seedlings</t>
  </si>
  <si>
    <t>Ag/Min 6/13-Paper 5</t>
  </si>
  <si>
    <t>Payment for seedlings in nursery</t>
  </si>
  <si>
    <t>Individual Farmers for fertilisers</t>
  </si>
  <si>
    <t>Payment for damaged inputs of farmers such as stored fertilisers</t>
  </si>
  <si>
    <t>Additional assistance with 75% to 18 farmers</t>
  </si>
  <si>
    <t>Ag/Min 11/13-Paper 6</t>
  </si>
  <si>
    <t>To Pay</t>
  </si>
  <si>
    <t>34 SMALL ENTREPRENEURS</t>
  </si>
  <si>
    <t>Registered (19)</t>
  </si>
  <si>
    <t>Min 11/13</t>
  </si>
  <si>
    <t>Payment to assist small entrepreuneurs</t>
  </si>
  <si>
    <t>Business</t>
  </si>
  <si>
    <t>Non-registered (15)</t>
  </si>
  <si>
    <t>Min 11/14</t>
  </si>
  <si>
    <t>LOANS TO BUSINESSES</t>
  </si>
  <si>
    <t xml:space="preserve">Loan to small businesses </t>
  </si>
  <si>
    <t>Ag/Min 6/13-paper 2</t>
  </si>
  <si>
    <t>To purchase excavator damaged whislt using in disaster areas</t>
  </si>
  <si>
    <t>Small business</t>
  </si>
  <si>
    <t>21st March 2013</t>
  </si>
  <si>
    <t>Ag/Min 9/13-paper 8 b</t>
  </si>
  <si>
    <t>1-4th April 2013</t>
  </si>
  <si>
    <t>Loan to farmers</t>
  </si>
  <si>
    <t>Ag/Min 9/13-appendix 3</t>
  </si>
  <si>
    <t>To purchase equipment</t>
  </si>
  <si>
    <t>TOTAL PAID</t>
  </si>
  <si>
    <t>Housing</t>
  </si>
  <si>
    <t>Drainage and land transport</t>
  </si>
  <si>
    <t>La Digue</t>
  </si>
  <si>
    <t>Children specific</t>
  </si>
  <si>
    <t>Fund</t>
  </si>
  <si>
    <t>Total Budget allocated by NDRF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</si>
</sst>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1" xfId="0" applyBorder="1"/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0" xfId="0" applyBorder="1"/>
    <xf numFmtId="164" fontId="1" fillId="2" borderId="0" xfId="1" applyNumberFormat="1" applyFont="1" applyFill="1" applyBorder="1"/>
    <xf numFmtId="164" fontId="1" fillId="0" borderId="0" xfId="1" applyNumberFormat="1" applyFont="1" applyBorder="1"/>
    <xf numFmtId="0" fontId="2" fillId="0" borderId="5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0" fontId="0" fillId="0" borderId="6" xfId="0" applyBorder="1"/>
    <xf numFmtId="0" fontId="0" fillId="2" borderId="0" xfId="0" applyFill="1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5" xfId="0" applyBorder="1"/>
    <xf numFmtId="0" fontId="7" fillId="3" borderId="17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7" fillId="3" borderId="19" xfId="0" applyFont="1" applyFill="1" applyBorder="1"/>
    <xf numFmtId="0" fontId="9" fillId="3" borderId="20" xfId="0" applyFont="1" applyFill="1" applyBorder="1"/>
    <xf numFmtId="0" fontId="0" fillId="3" borderId="21" xfId="0" quotePrefix="1" applyFill="1" applyBorder="1" applyAlignment="1">
      <alignment horizontal="center"/>
    </xf>
    <xf numFmtId="0" fontId="0" fillId="3" borderId="22" xfId="0" applyFill="1" applyBorder="1"/>
    <xf numFmtId="0" fontId="0" fillId="3" borderId="10" xfId="0" applyFill="1" applyBorder="1"/>
    <xf numFmtId="0" fontId="0" fillId="3" borderId="19" xfId="0" applyFill="1" applyBorder="1"/>
    <xf numFmtId="165" fontId="0" fillId="3" borderId="22" xfId="0" applyNumberFormat="1" applyFill="1" applyBorder="1" applyAlignment="1">
      <alignment horizontal="left"/>
    </xf>
    <xf numFmtId="3" fontId="0" fillId="3" borderId="18" xfId="0" applyNumberFormat="1" applyFill="1" applyBorder="1"/>
    <xf numFmtId="0" fontId="2" fillId="3" borderId="20" xfId="0" applyFont="1" applyFill="1" applyBorder="1"/>
    <xf numFmtId="0" fontId="10" fillId="3" borderId="23" xfId="0" applyFont="1" applyFill="1" applyBorder="1"/>
    <xf numFmtId="165" fontId="0" fillId="3" borderId="24" xfId="0" applyNumberFormat="1" applyFill="1" applyBorder="1" applyAlignment="1">
      <alignment horizontal="left"/>
    </xf>
    <xf numFmtId="3" fontId="10" fillId="3" borderId="18" xfId="1" applyNumberFormat="1" applyFont="1" applyFill="1" applyBorder="1"/>
    <xf numFmtId="0" fontId="0" fillId="3" borderId="25" xfId="0" applyFill="1" applyBorder="1"/>
    <xf numFmtId="0" fontId="10" fillId="3" borderId="19" xfId="0" applyFont="1" applyFill="1" applyBorder="1"/>
    <xf numFmtId="0" fontId="0" fillId="3" borderId="17" xfId="0" quotePrefix="1" applyFill="1" applyBorder="1" applyAlignment="1">
      <alignment horizontal="center"/>
    </xf>
    <xf numFmtId="0" fontId="0" fillId="3" borderId="24" xfId="0" applyFill="1" applyBorder="1"/>
    <xf numFmtId="0" fontId="0" fillId="3" borderId="26" xfId="0" applyFill="1" applyBorder="1"/>
    <xf numFmtId="0" fontId="0" fillId="3" borderId="27" xfId="0" applyFill="1" applyBorder="1"/>
    <xf numFmtId="0" fontId="10" fillId="3" borderId="26" xfId="0" applyFont="1" applyFill="1" applyBorder="1"/>
    <xf numFmtId="3" fontId="10" fillId="3" borderId="16" xfId="1" applyNumberFormat="1" applyFont="1" applyFill="1" applyBorder="1"/>
    <xf numFmtId="0" fontId="0" fillId="3" borderId="23" xfId="0" applyFill="1" applyBorder="1"/>
    <xf numFmtId="0" fontId="2" fillId="3" borderId="28" xfId="0" applyFont="1" applyFill="1" applyBorder="1"/>
    <xf numFmtId="0" fontId="0" fillId="3" borderId="29" xfId="0" applyFill="1" applyBorder="1"/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3" fontId="3" fillId="3" borderId="32" xfId="0" applyNumberFormat="1" applyFont="1" applyFill="1" applyBorder="1" applyAlignment="1">
      <alignment horizontal="center"/>
    </xf>
    <xf numFmtId="0" fontId="0" fillId="3" borderId="33" xfId="0" applyFill="1" applyBorder="1"/>
    <xf numFmtId="0" fontId="2" fillId="3" borderId="34" xfId="0" applyFont="1" applyFill="1" applyBorder="1"/>
    <xf numFmtId="0" fontId="7" fillId="4" borderId="21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7" fillId="4" borderId="25" xfId="0" applyFont="1" applyFill="1" applyBorder="1"/>
    <xf numFmtId="0" fontId="9" fillId="4" borderId="36" xfId="0" applyFont="1" applyFill="1" applyBorder="1"/>
    <xf numFmtId="0" fontId="0" fillId="4" borderId="37" xfId="0" applyFill="1" applyBorder="1" applyAlignment="1">
      <alignment horizontal="center"/>
    </xf>
    <xf numFmtId="0" fontId="0" fillId="4" borderId="38" xfId="0" applyFill="1" applyBorder="1"/>
    <xf numFmtId="0" fontId="0" fillId="4" borderId="10" xfId="0" applyFill="1" applyBorder="1"/>
    <xf numFmtId="0" fontId="0" fillId="4" borderId="39" xfId="0" applyFill="1" applyBorder="1"/>
    <xf numFmtId="164" fontId="1" fillId="4" borderId="38" xfId="1" applyNumberFormat="1" applyFont="1" applyFill="1" applyBorder="1" applyAlignment="1">
      <alignment horizontal="left"/>
    </xf>
    <xf numFmtId="3" fontId="1" fillId="4" borderId="18" xfId="1" applyNumberFormat="1" applyFont="1" applyFill="1" applyBorder="1"/>
    <xf numFmtId="0" fontId="0" fillId="4" borderId="19" xfId="0" applyFill="1" applyBorder="1"/>
    <xf numFmtId="0" fontId="2" fillId="4" borderId="20" xfId="0" applyFont="1" applyFill="1" applyBorder="1"/>
    <xf numFmtId="0" fontId="0" fillId="4" borderId="22" xfId="0" applyFill="1" applyBorder="1"/>
    <xf numFmtId="165" fontId="0" fillId="4" borderId="22" xfId="0" applyNumberFormat="1" applyFill="1" applyBorder="1" applyAlignment="1">
      <alignment horizontal="left"/>
    </xf>
    <xf numFmtId="3" fontId="0" fillId="4" borderId="18" xfId="0" applyNumberFormat="1" applyFill="1" applyBorder="1"/>
    <xf numFmtId="0" fontId="0" fillId="4" borderId="17" xfId="0" applyFill="1" applyBorder="1" applyAlignment="1">
      <alignment horizontal="center"/>
    </xf>
    <xf numFmtId="0" fontId="0" fillId="4" borderId="24" xfId="0" applyFill="1" applyBorder="1"/>
    <xf numFmtId="0" fontId="0" fillId="4" borderId="26" xfId="0" applyFill="1" applyBorder="1"/>
    <xf numFmtId="165" fontId="0" fillId="4" borderId="24" xfId="0" applyNumberFormat="1" applyFill="1" applyBorder="1" applyAlignment="1">
      <alignment horizontal="left"/>
    </xf>
    <xf numFmtId="3" fontId="0" fillId="4" borderId="16" xfId="0" applyNumberFormat="1" applyFill="1" applyBorder="1"/>
    <xf numFmtId="0" fontId="0" fillId="4" borderId="23" xfId="0" applyFill="1" applyBorder="1"/>
    <xf numFmtId="0" fontId="2" fillId="4" borderId="28" xfId="0" applyFont="1" applyFill="1" applyBorder="1"/>
    <xf numFmtId="0" fontId="0" fillId="4" borderId="31" xfId="0" applyFill="1" applyBorder="1"/>
    <xf numFmtId="0" fontId="3" fillId="4" borderId="30" xfId="0" applyFont="1" applyFill="1" applyBorder="1" applyAlignment="1">
      <alignment horizontal="center"/>
    </xf>
    <xf numFmtId="0" fontId="0" fillId="4" borderId="15" xfId="0" applyFill="1" applyBorder="1"/>
    <xf numFmtId="0" fontId="0" fillId="4" borderId="30" xfId="0" applyFill="1" applyBorder="1"/>
    <xf numFmtId="164" fontId="1" fillId="4" borderId="30" xfId="1" applyNumberFormat="1" applyFont="1" applyFill="1" applyBorder="1"/>
    <xf numFmtId="164" fontId="3" fillId="4" borderId="32" xfId="1" applyNumberFormat="1" applyFont="1" applyFill="1" applyBorder="1"/>
    <xf numFmtId="0" fontId="0" fillId="4" borderId="33" xfId="0" applyFill="1" applyBorder="1"/>
    <xf numFmtId="0" fontId="2" fillId="4" borderId="34" xfId="0" applyFont="1" applyFill="1" applyBorder="1"/>
    <xf numFmtId="0" fontId="7" fillId="5" borderId="4" xfId="0" applyFont="1" applyFill="1" applyBorder="1"/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/>
    <xf numFmtId="164" fontId="7" fillId="5" borderId="0" xfId="1" applyNumberFormat="1" applyFont="1" applyFill="1" applyBorder="1"/>
    <xf numFmtId="164" fontId="8" fillId="5" borderId="35" xfId="1" applyNumberFormat="1" applyFont="1" applyFill="1" applyBorder="1"/>
    <xf numFmtId="0" fontId="7" fillId="5" borderId="25" xfId="0" applyFont="1" applyFill="1" applyBorder="1"/>
    <xf numFmtId="0" fontId="9" fillId="5" borderId="36" xfId="0" applyFont="1" applyFill="1" applyBorder="1"/>
    <xf numFmtId="0" fontId="0" fillId="5" borderId="21" xfId="0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0" fillId="5" borderId="10" xfId="0" applyFill="1" applyBorder="1"/>
    <xf numFmtId="0" fontId="0" fillId="5" borderId="19" xfId="0" applyFill="1" applyBorder="1"/>
    <xf numFmtId="164" fontId="1" fillId="5" borderId="22" xfId="1" applyNumberFormat="1" applyFont="1" applyFill="1" applyBorder="1"/>
    <xf numFmtId="164" fontId="3" fillId="5" borderId="18" xfId="1" applyNumberFormat="1" applyFont="1" applyFill="1" applyBorder="1"/>
    <xf numFmtId="0" fontId="2" fillId="5" borderId="20" xfId="0" applyFont="1" applyFill="1" applyBorder="1"/>
    <xf numFmtId="0" fontId="0" fillId="5" borderId="37" xfId="0" quotePrefix="1" applyFill="1" applyBorder="1" applyAlignment="1">
      <alignment horizontal="center"/>
    </xf>
    <xf numFmtId="0" fontId="0" fillId="5" borderId="38" xfId="0" applyFill="1" applyBorder="1"/>
    <xf numFmtId="0" fontId="0" fillId="5" borderId="25" xfId="0" applyFill="1" applyBorder="1"/>
    <xf numFmtId="0" fontId="0" fillId="5" borderId="39" xfId="0" applyFill="1" applyBorder="1"/>
    <xf numFmtId="165" fontId="0" fillId="5" borderId="38" xfId="0" applyNumberFormat="1" applyFill="1" applyBorder="1" applyAlignment="1">
      <alignment horizontal="left"/>
    </xf>
    <xf numFmtId="3" fontId="0" fillId="5" borderId="18" xfId="0" applyNumberFormat="1" applyFill="1" applyBorder="1"/>
    <xf numFmtId="0" fontId="0" fillId="5" borderId="21" xfId="0" quotePrefix="1" applyFill="1" applyBorder="1" applyAlignment="1">
      <alignment horizontal="center"/>
    </xf>
    <xf numFmtId="0" fontId="0" fillId="5" borderId="22" xfId="0" applyFill="1" applyBorder="1"/>
    <xf numFmtId="165" fontId="0" fillId="5" borderId="22" xfId="0" applyNumberFormat="1" applyFill="1" applyBorder="1" applyAlignment="1">
      <alignment horizontal="left"/>
    </xf>
    <xf numFmtId="0" fontId="0" fillId="5" borderId="27" xfId="0" quotePrefix="1" applyFill="1" applyBorder="1" applyAlignment="1">
      <alignment horizontal="center"/>
    </xf>
    <xf numFmtId="0" fontId="0" fillId="5" borderId="24" xfId="0" applyFill="1" applyBorder="1"/>
    <xf numFmtId="0" fontId="0" fillId="5" borderId="23" xfId="0" applyFill="1" applyBorder="1"/>
    <xf numFmtId="0" fontId="0" fillId="5" borderId="26" xfId="0" applyFill="1" applyBorder="1"/>
    <xf numFmtId="0" fontId="0" fillId="5" borderId="40" xfId="0" applyFill="1" applyBorder="1"/>
    <xf numFmtId="165" fontId="0" fillId="5" borderId="24" xfId="0" applyNumberFormat="1" applyFill="1" applyBorder="1" applyAlignment="1">
      <alignment horizontal="left"/>
    </xf>
    <xf numFmtId="3" fontId="0" fillId="5" borderId="16" xfId="0" applyNumberFormat="1" applyFill="1" applyBorder="1"/>
    <xf numFmtId="0" fontId="2" fillId="5" borderId="28" xfId="0" applyFont="1" applyFill="1" applyBorder="1"/>
    <xf numFmtId="0" fontId="0" fillId="5" borderId="29" xfId="0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0" fillId="5" borderId="42" xfId="0" applyFill="1" applyBorder="1"/>
    <xf numFmtId="0" fontId="0" fillId="5" borderId="33" xfId="0" applyFill="1" applyBorder="1"/>
    <xf numFmtId="164" fontId="1" fillId="5" borderId="34" xfId="1" applyNumberFormat="1" applyFont="1" applyFill="1" applyBorder="1" applyAlignment="1">
      <alignment horizontal="left"/>
    </xf>
    <xf numFmtId="3" fontId="3" fillId="5" borderId="32" xfId="1" applyNumberFormat="1" applyFont="1" applyFill="1" applyBorder="1"/>
    <xf numFmtId="0" fontId="2" fillId="5" borderId="34" xfId="0" applyFont="1" applyFill="1" applyBorder="1"/>
    <xf numFmtId="0" fontId="0" fillId="5" borderId="37" xfId="0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164" fontId="1" fillId="5" borderId="38" xfId="1" applyNumberFormat="1" applyFont="1" applyFill="1" applyBorder="1" applyAlignment="1">
      <alignment horizontal="left"/>
    </xf>
    <xf numFmtId="3" fontId="3" fillId="5" borderId="35" xfId="1" applyNumberFormat="1" applyFont="1" applyFill="1" applyBorder="1"/>
    <xf numFmtId="0" fontId="2" fillId="5" borderId="36" xfId="0" applyFont="1" applyFill="1" applyBorder="1"/>
    <xf numFmtId="0" fontId="0" fillId="5" borderId="22" xfId="0" applyFont="1" applyFill="1" applyBorder="1" applyAlignment="1">
      <alignment horizontal="center"/>
    </xf>
    <xf numFmtId="164" fontId="1" fillId="5" borderId="22" xfId="1" applyNumberFormat="1" applyFont="1" applyFill="1" applyBorder="1" applyAlignment="1">
      <alignment horizontal="left"/>
    </xf>
    <xf numFmtId="3" fontId="1" fillId="5" borderId="18" xfId="1" applyNumberFormat="1" applyFont="1" applyFill="1" applyBorder="1"/>
    <xf numFmtId="0" fontId="0" fillId="5" borderId="27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164" fontId="1" fillId="5" borderId="24" xfId="1" applyNumberFormat="1" applyFont="1" applyFill="1" applyBorder="1" applyAlignment="1">
      <alignment horizontal="left"/>
    </xf>
    <xf numFmtId="3" fontId="1" fillId="5" borderId="16" xfId="1" applyNumberFormat="1" applyFont="1" applyFill="1" applyBorder="1"/>
    <xf numFmtId="0" fontId="0" fillId="5" borderId="31" xfId="0" applyFill="1" applyBorder="1"/>
    <xf numFmtId="0" fontId="3" fillId="5" borderId="30" xfId="0" applyFont="1" applyFill="1" applyBorder="1" applyAlignment="1">
      <alignment horizontal="center"/>
    </xf>
    <xf numFmtId="0" fontId="0" fillId="5" borderId="30" xfId="0" applyFill="1" applyBorder="1"/>
    <xf numFmtId="164" fontId="1" fillId="5" borderId="43" xfId="1" applyNumberFormat="1" applyFont="1" applyFill="1" applyBorder="1"/>
    <xf numFmtId="164" fontId="3" fillId="5" borderId="32" xfId="1" applyNumberFormat="1" applyFont="1" applyFill="1" applyBorder="1"/>
    <xf numFmtId="0" fontId="0" fillId="5" borderId="4" xfId="0" applyFill="1" applyBorder="1" applyAlignment="1">
      <alignment horizontal="center"/>
    </xf>
    <xf numFmtId="0" fontId="3" fillId="5" borderId="38" xfId="0" applyFont="1" applyFill="1" applyBorder="1"/>
    <xf numFmtId="164" fontId="1" fillId="5" borderId="38" xfId="1" applyNumberFormat="1" applyFont="1" applyFill="1" applyBorder="1"/>
    <xf numFmtId="164" fontId="1" fillId="5" borderId="35" xfId="1" applyNumberFormat="1" applyFont="1" applyFill="1" applyBorder="1"/>
    <xf numFmtId="0" fontId="10" fillId="5" borderId="22" xfId="0" applyFont="1" applyFill="1" applyBorder="1"/>
    <xf numFmtId="0" fontId="10" fillId="5" borderId="19" xfId="0" applyFont="1" applyFill="1" applyBorder="1"/>
    <xf numFmtId="0" fontId="10" fillId="5" borderId="10" xfId="0" applyFont="1" applyFill="1" applyBorder="1"/>
    <xf numFmtId="3" fontId="10" fillId="5" borderId="18" xfId="1" applyNumberFormat="1" applyFont="1" applyFill="1" applyBorder="1"/>
    <xf numFmtId="0" fontId="0" fillId="5" borderId="4" xfId="0" quotePrefix="1" applyFill="1" applyBorder="1" applyAlignment="1">
      <alignment horizontal="center"/>
    </xf>
    <xf numFmtId="0" fontId="10" fillId="5" borderId="24" xfId="0" applyFont="1" applyFill="1" applyBorder="1"/>
    <xf numFmtId="0" fontId="10" fillId="5" borderId="23" xfId="0" applyFont="1" applyFill="1" applyBorder="1"/>
    <xf numFmtId="0" fontId="10" fillId="5" borderId="26" xfId="0" applyFont="1" applyFill="1" applyBorder="1"/>
    <xf numFmtId="3" fontId="10" fillId="5" borderId="16" xfId="1" applyNumberFormat="1" applyFont="1" applyFill="1" applyBorder="1"/>
    <xf numFmtId="0" fontId="11" fillId="5" borderId="44" xfId="0" applyFont="1" applyFill="1" applyBorder="1"/>
    <xf numFmtId="0" fontId="12" fillId="5" borderId="45" xfId="0" applyFont="1" applyFill="1" applyBorder="1" applyAlignment="1">
      <alignment horizontal="center"/>
    </xf>
    <xf numFmtId="0" fontId="11" fillId="5" borderId="15" xfId="0" applyFont="1" applyFill="1" applyBorder="1"/>
    <xf numFmtId="164" fontId="11" fillId="5" borderId="15" xfId="1" applyNumberFormat="1" applyFont="1" applyFill="1" applyBorder="1"/>
    <xf numFmtId="164" fontId="12" fillId="5" borderId="32" xfId="1" applyNumberFormat="1" applyFont="1" applyFill="1" applyBorder="1"/>
    <xf numFmtId="0" fontId="11" fillId="5" borderId="33" xfId="0" applyFont="1" applyFill="1" applyBorder="1"/>
    <xf numFmtId="0" fontId="13" fillId="5" borderId="34" xfId="0" applyFont="1" applyFill="1" applyBorder="1"/>
    <xf numFmtId="0" fontId="12" fillId="0" borderId="31" xfId="0" applyFont="1" applyBorder="1"/>
    <xf numFmtId="0" fontId="12" fillId="0" borderId="30" xfId="0" applyFont="1" applyBorder="1"/>
    <xf numFmtId="164" fontId="12" fillId="2" borderId="30" xfId="1" applyNumberFormat="1" applyFont="1" applyFill="1" applyBorder="1"/>
    <xf numFmtId="164" fontId="12" fillId="0" borderId="15" xfId="1" applyNumberFormat="1" applyFont="1" applyBorder="1"/>
    <xf numFmtId="0" fontId="12" fillId="0" borderId="15" xfId="0" applyFont="1" applyBorder="1"/>
    <xf numFmtId="0" fontId="14" fillId="0" borderId="46" xfId="0" applyFont="1" applyBorder="1"/>
    <xf numFmtId="164" fontId="1" fillId="2" borderId="2" xfId="1" applyNumberFormat="1" applyFont="1" applyFill="1" applyBorder="1"/>
    <xf numFmtId="164" fontId="1" fillId="0" borderId="2" xfId="1" applyNumberFormat="1" applyFont="1" applyBorder="1"/>
    <xf numFmtId="2" fontId="2" fillId="0" borderId="3" xfId="0" applyNumberFormat="1" applyFont="1" applyBorder="1"/>
    <xf numFmtId="2" fontId="2" fillId="0" borderId="5" xfId="0" applyNumberFormat="1" applyFont="1" applyBorder="1"/>
    <xf numFmtId="0" fontId="0" fillId="0" borderId="44" xfId="0" applyBorder="1"/>
    <xf numFmtId="0" fontId="0" fillId="0" borderId="15" xfId="0" applyBorder="1"/>
    <xf numFmtId="164" fontId="1" fillId="2" borderId="15" xfId="1" applyNumberFormat="1" applyFont="1" applyFill="1" applyBorder="1"/>
    <xf numFmtId="164" fontId="1" fillId="0" borderId="15" xfId="1" applyNumberFormat="1" applyFont="1" applyBorder="1"/>
    <xf numFmtId="2" fontId="2" fillId="0" borderId="46" xfId="0" applyNumberFormat="1" applyFont="1" applyBorder="1"/>
    <xf numFmtId="0" fontId="3" fillId="0" borderId="4" xfId="0" applyFont="1" applyBorder="1"/>
    <xf numFmtId="0" fontId="3" fillId="0" borderId="0" xfId="0" applyFont="1" applyBorder="1"/>
    <xf numFmtId="164" fontId="3" fillId="2" borderId="0" xfId="1" applyNumberFormat="1" applyFont="1" applyFill="1" applyBorder="1"/>
    <xf numFmtId="164" fontId="3" fillId="0" borderId="0" xfId="1" applyNumberFormat="1" applyFont="1" applyBorder="1"/>
    <xf numFmtId="2" fontId="6" fillId="0" borderId="5" xfId="0" applyNumberFormat="1" applyFont="1" applyBorder="1"/>
    <xf numFmtId="1" fontId="15" fillId="0" borderId="46" xfId="0" applyNumberFormat="1" applyFont="1" applyBorder="1"/>
    <xf numFmtId="164" fontId="1" fillId="2" borderId="0" xfId="1" applyNumberFormat="1" applyFont="1" applyFill="1"/>
    <xf numFmtId="164" fontId="1" fillId="0" borderId="0" xfId="1" applyNumberFormat="1" applyFont="1"/>
    <xf numFmtId="0" fontId="2" fillId="0" borderId="0" xfId="0" applyFont="1"/>
    <xf numFmtId="0" fontId="0" fillId="4" borderId="10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B8" sqref="B8"/>
    </sheetView>
  </sheetViews>
  <sheetFormatPr defaultRowHeight="15" x14ac:dyDescent="0.25"/>
  <cols>
    <col min="1" max="1" width="5.7109375" customWidth="1"/>
    <col min="2" max="2" width="52.42578125" customWidth="1"/>
    <col min="3" max="3" width="22.42578125" customWidth="1"/>
    <col min="4" max="4" width="59.5703125" bestFit="1" customWidth="1"/>
    <col min="5" max="5" width="22.140625" bestFit="1" customWidth="1"/>
    <col min="6" max="6" width="19.28515625" bestFit="1" customWidth="1"/>
    <col min="7" max="7" width="12.7109375" bestFit="1" customWidth="1"/>
    <col min="8" max="8" width="11.140625" bestFit="1" customWidth="1"/>
    <col min="9" max="9" width="11.5703125" bestFit="1" customWidth="1"/>
  </cols>
  <sheetData>
    <row r="1" spans="1:9" ht="21" x14ac:dyDescent="0.25">
      <c r="A1" s="1"/>
      <c r="B1" s="2" t="s">
        <v>0</v>
      </c>
      <c r="C1" s="3"/>
      <c r="D1" s="4"/>
      <c r="E1" s="4"/>
      <c r="F1" s="3"/>
      <c r="G1" s="4"/>
      <c r="H1" s="5"/>
      <c r="I1" s="6"/>
    </row>
    <row r="2" spans="1:9" ht="15.75" thickBot="1" x14ac:dyDescent="0.3">
      <c r="A2" s="7"/>
      <c r="B2" s="8"/>
      <c r="C2" s="8"/>
      <c r="D2" s="8"/>
      <c r="E2" s="8"/>
      <c r="F2" s="9"/>
      <c r="G2" s="10"/>
      <c r="H2" s="8"/>
      <c r="I2" s="11"/>
    </row>
    <row r="3" spans="1:9" ht="18.75" x14ac:dyDescent="0.3">
      <c r="A3" s="12"/>
      <c r="B3" s="13"/>
      <c r="C3" s="12" t="s">
        <v>1</v>
      </c>
      <c r="D3" s="13"/>
      <c r="E3" s="13"/>
      <c r="F3" s="14"/>
      <c r="G3" s="15"/>
      <c r="H3" s="16"/>
      <c r="I3" s="6"/>
    </row>
    <row r="4" spans="1:9" ht="15.75" thickBot="1" x14ac:dyDescent="0.3">
      <c r="A4" s="7"/>
      <c r="B4" s="8"/>
      <c r="C4" s="7"/>
      <c r="D4" s="8"/>
      <c r="E4" s="8"/>
      <c r="F4" s="17"/>
      <c r="G4" s="8"/>
      <c r="H4" s="18"/>
      <c r="I4" s="11"/>
    </row>
    <row r="5" spans="1:9" x14ac:dyDescent="0.25">
      <c r="A5" s="19"/>
      <c r="B5" s="20" t="s">
        <v>2</v>
      </c>
      <c r="C5" s="21" t="s">
        <v>3</v>
      </c>
      <c r="D5" s="22" t="s">
        <v>2</v>
      </c>
      <c r="E5" s="23" t="s">
        <v>4</v>
      </c>
      <c r="F5" s="24" t="s">
        <v>5</v>
      </c>
      <c r="G5" s="25" t="s">
        <v>6</v>
      </c>
      <c r="H5" s="26" t="s">
        <v>7</v>
      </c>
      <c r="I5" s="27" t="s">
        <v>8</v>
      </c>
    </row>
    <row r="6" spans="1:9" ht="15.75" thickBot="1" x14ac:dyDescent="0.3">
      <c r="A6" s="28"/>
      <c r="B6" s="29"/>
      <c r="C6" s="21"/>
      <c r="D6" s="29"/>
      <c r="E6" s="29"/>
      <c r="F6" s="30"/>
      <c r="G6" s="31" t="s">
        <v>9</v>
      </c>
      <c r="H6" s="32"/>
      <c r="I6" s="11" t="s">
        <v>10</v>
      </c>
    </row>
    <row r="7" spans="1:9" ht="21" x14ac:dyDescent="0.35">
      <c r="A7" s="33"/>
      <c r="B7" s="34" t="s">
        <v>11</v>
      </c>
      <c r="C7" s="35"/>
      <c r="D7" s="34"/>
      <c r="E7" s="34"/>
      <c r="F7" s="34"/>
      <c r="G7" s="36"/>
      <c r="H7" s="37"/>
      <c r="I7" s="38"/>
    </row>
    <row r="8" spans="1:9" x14ac:dyDescent="0.25">
      <c r="A8" s="39">
        <v>1</v>
      </c>
      <c r="B8" s="40" t="s">
        <v>12</v>
      </c>
      <c r="C8" s="41" t="s">
        <v>13</v>
      </c>
      <c r="D8" s="42" t="s">
        <v>14</v>
      </c>
      <c r="E8" s="41" t="s">
        <v>15</v>
      </c>
      <c r="F8" s="43" t="s">
        <v>16</v>
      </c>
      <c r="G8" s="44">
        <v>547470.16</v>
      </c>
      <c r="H8" s="42" t="s">
        <v>17</v>
      </c>
      <c r="I8" s="45"/>
    </row>
    <row r="9" spans="1:9" x14ac:dyDescent="0.25">
      <c r="A9" s="39">
        <v>2</v>
      </c>
      <c r="B9" s="40" t="s">
        <v>18</v>
      </c>
      <c r="C9" s="41" t="s">
        <v>19</v>
      </c>
      <c r="D9" s="42" t="s">
        <v>20</v>
      </c>
      <c r="E9" s="41" t="s">
        <v>21</v>
      </c>
      <c r="F9" s="43" t="s">
        <v>22</v>
      </c>
      <c r="G9" s="44">
        <v>660515</v>
      </c>
      <c r="H9" s="42" t="s">
        <v>17</v>
      </c>
      <c r="I9" s="45"/>
    </row>
    <row r="10" spans="1:9" x14ac:dyDescent="0.25">
      <c r="A10" s="39">
        <v>3</v>
      </c>
      <c r="B10" s="40" t="s">
        <v>23</v>
      </c>
      <c r="C10" s="41" t="s">
        <v>24</v>
      </c>
      <c r="D10" s="42" t="s">
        <v>25</v>
      </c>
      <c r="E10" s="41" t="s">
        <v>26</v>
      </c>
      <c r="F10" s="43" t="s">
        <v>22</v>
      </c>
      <c r="G10" s="44">
        <v>371046.1</v>
      </c>
      <c r="H10" s="42" t="s">
        <v>17</v>
      </c>
      <c r="I10" s="45"/>
    </row>
    <row r="11" spans="1:9" x14ac:dyDescent="0.25">
      <c r="A11" s="39">
        <v>4</v>
      </c>
      <c r="B11" s="40" t="s">
        <v>27</v>
      </c>
      <c r="C11" s="41" t="s">
        <v>28</v>
      </c>
      <c r="D11" s="42" t="s">
        <v>14</v>
      </c>
      <c r="E11" s="41" t="s">
        <v>21</v>
      </c>
      <c r="F11" s="43" t="s">
        <v>29</v>
      </c>
      <c r="G11" s="44">
        <f>706400+701435+378000+543500</f>
        <v>2329335</v>
      </c>
      <c r="H11" s="42" t="s">
        <v>17</v>
      </c>
      <c r="I11" s="45"/>
    </row>
    <row r="12" spans="1:9" x14ac:dyDescent="0.25">
      <c r="A12" s="39">
        <v>5</v>
      </c>
      <c r="B12" s="40" t="s">
        <v>30</v>
      </c>
      <c r="C12" s="41" t="s">
        <v>31</v>
      </c>
      <c r="D12" s="42" t="s">
        <v>14</v>
      </c>
      <c r="E12" s="41" t="s">
        <v>21</v>
      </c>
      <c r="F12" s="43" t="s">
        <v>22</v>
      </c>
      <c r="G12" s="44">
        <v>2303990</v>
      </c>
      <c r="H12" s="42" t="s">
        <v>17</v>
      </c>
      <c r="I12" s="45"/>
    </row>
    <row r="13" spans="1:9" x14ac:dyDescent="0.25">
      <c r="A13" s="39">
        <v>6</v>
      </c>
      <c r="B13" s="40" t="s">
        <v>30</v>
      </c>
      <c r="C13" s="41" t="s">
        <v>32</v>
      </c>
      <c r="D13" s="46" t="s">
        <v>33</v>
      </c>
      <c r="E13" s="41" t="s">
        <v>21</v>
      </c>
      <c r="F13" s="47" t="s">
        <v>34</v>
      </c>
      <c r="G13" s="48">
        <v>459700</v>
      </c>
      <c r="H13" s="42" t="s">
        <v>17</v>
      </c>
      <c r="I13" s="45"/>
    </row>
    <row r="14" spans="1:9" x14ac:dyDescent="0.25">
      <c r="A14" s="39">
        <v>7</v>
      </c>
      <c r="B14" s="40" t="s">
        <v>35</v>
      </c>
      <c r="C14" s="41" t="s">
        <v>36</v>
      </c>
      <c r="D14" s="46" t="s">
        <v>37</v>
      </c>
      <c r="E14" s="41" t="s">
        <v>38</v>
      </c>
      <c r="F14" s="47" t="s">
        <v>34</v>
      </c>
      <c r="G14" s="48">
        <v>67800</v>
      </c>
      <c r="H14" s="42" t="s">
        <v>17</v>
      </c>
      <c r="I14" s="45"/>
    </row>
    <row r="15" spans="1:9" x14ac:dyDescent="0.25">
      <c r="A15" s="39">
        <v>8</v>
      </c>
      <c r="B15" s="40" t="s">
        <v>39</v>
      </c>
      <c r="C15" s="41" t="s">
        <v>40</v>
      </c>
      <c r="D15" s="49" t="s">
        <v>41</v>
      </c>
      <c r="E15" s="41" t="s">
        <v>42</v>
      </c>
      <c r="F15" s="47" t="s">
        <v>34</v>
      </c>
      <c r="G15" s="48">
        <v>50537.86</v>
      </c>
      <c r="H15" s="42" t="s">
        <v>17</v>
      </c>
      <c r="I15" s="45"/>
    </row>
    <row r="16" spans="1:9" x14ac:dyDescent="0.25">
      <c r="A16" s="39">
        <v>9</v>
      </c>
      <c r="B16" s="40" t="s">
        <v>43</v>
      </c>
      <c r="C16" s="41" t="s">
        <v>44</v>
      </c>
      <c r="D16" s="46" t="s">
        <v>45</v>
      </c>
      <c r="E16" s="41" t="s">
        <v>42</v>
      </c>
      <c r="F16" s="47" t="s">
        <v>34</v>
      </c>
      <c r="G16" s="48">
        <v>16000</v>
      </c>
      <c r="H16" s="42" t="s">
        <v>17</v>
      </c>
      <c r="I16" s="45"/>
    </row>
    <row r="17" spans="1:9" x14ac:dyDescent="0.25">
      <c r="A17" s="39">
        <v>10</v>
      </c>
      <c r="B17" s="40" t="s">
        <v>30</v>
      </c>
      <c r="C17" s="41" t="s">
        <v>46</v>
      </c>
      <c r="D17" s="50" t="s">
        <v>33</v>
      </c>
      <c r="E17" s="41" t="s">
        <v>21</v>
      </c>
      <c r="F17" s="43" t="s">
        <v>34</v>
      </c>
      <c r="G17" s="48">
        <v>300460</v>
      </c>
      <c r="H17" s="42" t="s">
        <v>17</v>
      </c>
      <c r="I17" s="45"/>
    </row>
    <row r="18" spans="1:9" x14ac:dyDescent="0.25">
      <c r="A18" s="51">
        <v>11</v>
      </c>
      <c r="B18" s="52" t="s">
        <v>30</v>
      </c>
      <c r="C18" s="41" t="s">
        <v>47</v>
      </c>
      <c r="D18" s="46" t="s">
        <v>48</v>
      </c>
      <c r="E18" s="53" t="s">
        <v>21</v>
      </c>
      <c r="F18" s="47" t="s">
        <v>49</v>
      </c>
      <c r="G18" s="48">
        <f>849920+1030551</f>
        <v>1880471</v>
      </c>
      <c r="H18" s="42" t="s">
        <v>17</v>
      </c>
      <c r="I18" s="45"/>
    </row>
    <row r="19" spans="1:9" ht="15.75" thickBot="1" x14ac:dyDescent="0.3">
      <c r="A19" s="51">
        <v>12</v>
      </c>
      <c r="B19" s="52" t="s">
        <v>30</v>
      </c>
      <c r="C19" s="54" t="s">
        <v>50</v>
      </c>
      <c r="D19" s="55" t="s">
        <v>48</v>
      </c>
      <c r="E19" s="53" t="s">
        <v>21</v>
      </c>
      <c r="F19" s="47" t="s">
        <v>51</v>
      </c>
      <c r="G19" s="56">
        <v>49413</v>
      </c>
      <c r="H19" s="57" t="s">
        <v>17</v>
      </c>
      <c r="I19" s="58"/>
    </row>
    <row r="20" spans="1:9" ht="15.75" thickBot="1" x14ac:dyDescent="0.3">
      <c r="A20" s="59"/>
      <c r="B20" s="60" t="s">
        <v>6</v>
      </c>
      <c r="C20" s="61"/>
      <c r="D20" s="60"/>
      <c r="E20" s="60"/>
      <c r="F20" s="60"/>
      <c r="G20" s="62">
        <f>SUM(G8:G19)</f>
        <v>9036738.120000001</v>
      </c>
      <c r="H20" s="63"/>
      <c r="I20" s="64">
        <v>10</v>
      </c>
    </row>
    <row r="21" spans="1:9" ht="21" x14ac:dyDescent="0.35">
      <c r="A21" s="65"/>
      <c r="B21" s="66" t="s">
        <v>52</v>
      </c>
      <c r="C21" s="66"/>
      <c r="D21" s="66"/>
      <c r="E21" s="66"/>
      <c r="F21" s="67"/>
      <c r="G21" s="68"/>
      <c r="H21" s="69"/>
      <c r="I21" s="70"/>
    </row>
    <row r="22" spans="1:9" x14ac:dyDescent="0.25">
      <c r="A22" s="71">
        <v>1</v>
      </c>
      <c r="B22" s="72" t="s">
        <v>53</v>
      </c>
      <c r="C22" s="73" t="s">
        <v>54</v>
      </c>
      <c r="D22" s="74" t="s">
        <v>55</v>
      </c>
      <c r="E22" s="74" t="s">
        <v>56</v>
      </c>
      <c r="F22" s="75" t="s">
        <v>57</v>
      </c>
      <c r="G22" s="76">
        <v>134970</v>
      </c>
      <c r="H22" s="77" t="s">
        <v>58</v>
      </c>
      <c r="I22" s="78"/>
    </row>
    <row r="23" spans="1:9" x14ac:dyDescent="0.25">
      <c r="A23" s="71">
        <v>2</v>
      </c>
      <c r="B23" s="79" t="s">
        <v>59</v>
      </c>
      <c r="C23" s="73" t="s">
        <v>60</v>
      </c>
      <c r="D23" s="73" t="s">
        <v>61</v>
      </c>
      <c r="E23" s="73" t="s">
        <v>62</v>
      </c>
      <c r="F23" s="80" t="s">
        <v>63</v>
      </c>
      <c r="G23" s="81">
        <v>68808.75</v>
      </c>
      <c r="H23" s="77" t="s">
        <v>56</v>
      </c>
      <c r="I23" s="78"/>
    </row>
    <row r="24" spans="1:9" x14ac:dyDescent="0.25">
      <c r="A24" s="71">
        <v>3</v>
      </c>
      <c r="B24" s="79" t="s">
        <v>59</v>
      </c>
      <c r="C24" s="73" t="s">
        <v>64</v>
      </c>
      <c r="D24" s="73" t="s">
        <v>65</v>
      </c>
      <c r="E24" s="73" t="s">
        <v>62</v>
      </c>
      <c r="F24" s="80" t="s">
        <v>63</v>
      </c>
      <c r="G24" s="81">
        <v>485919</v>
      </c>
      <c r="H24" s="77" t="s">
        <v>56</v>
      </c>
      <c r="I24" s="78"/>
    </row>
    <row r="25" spans="1:9" x14ac:dyDescent="0.25">
      <c r="A25" s="71">
        <v>4</v>
      </c>
      <c r="B25" s="79" t="s">
        <v>59</v>
      </c>
      <c r="C25" s="73" t="s">
        <v>66</v>
      </c>
      <c r="D25" s="73" t="s">
        <v>67</v>
      </c>
      <c r="E25" s="73" t="s">
        <v>62</v>
      </c>
      <c r="F25" s="80" t="s">
        <v>63</v>
      </c>
      <c r="G25" s="81">
        <v>914423</v>
      </c>
      <c r="H25" s="77" t="s">
        <v>56</v>
      </c>
      <c r="I25" s="78"/>
    </row>
    <row r="26" spans="1:9" x14ac:dyDescent="0.25">
      <c r="A26" s="71">
        <v>5</v>
      </c>
      <c r="B26" s="79" t="s">
        <v>59</v>
      </c>
      <c r="C26" s="73" t="s">
        <v>68</v>
      </c>
      <c r="D26" s="73" t="s">
        <v>69</v>
      </c>
      <c r="E26" s="73" t="s">
        <v>62</v>
      </c>
      <c r="F26" s="80" t="s">
        <v>70</v>
      </c>
      <c r="G26" s="81">
        <f>55812+173050+47500</f>
        <v>276362</v>
      </c>
      <c r="H26" s="77" t="s">
        <v>56</v>
      </c>
      <c r="I26" s="78"/>
    </row>
    <row r="27" spans="1:9" ht="15.75" thickBot="1" x14ac:dyDescent="0.3">
      <c r="A27" s="82">
        <v>6</v>
      </c>
      <c r="B27" s="83" t="s">
        <v>71</v>
      </c>
      <c r="C27" s="196" t="s">
        <v>72</v>
      </c>
      <c r="D27" s="84" t="s">
        <v>73</v>
      </c>
      <c r="E27" s="84" t="s">
        <v>74</v>
      </c>
      <c r="F27" s="85" t="s">
        <v>63</v>
      </c>
      <c r="G27" s="86">
        <v>520300</v>
      </c>
      <c r="H27" s="87" t="s">
        <v>17</v>
      </c>
      <c r="I27" s="88"/>
    </row>
    <row r="28" spans="1:9" ht="15.75" thickBot="1" x14ac:dyDescent="0.3">
      <c r="A28" s="89"/>
      <c r="B28" s="90" t="s">
        <v>6</v>
      </c>
      <c r="C28" s="91"/>
      <c r="D28" s="92"/>
      <c r="E28" s="92"/>
      <c r="F28" s="93"/>
      <c r="G28" s="94">
        <f>SUM(G22:G27)</f>
        <v>2400782.75</v>
      </c>
      <c r="H28" s="95"/>
      <c r="I28" s="96">
        <v>3.5</v>
      </c>
    </row>
    <row r="29" spans="1:9" ht="21" x14ac:dyDescent="0.35">
      <c r="A29" s="97"/>
      <c r="B29" s="98" t="s">
        <v>75</v>
      </c>
      <c r="C29" s="99"/>
      <c r="D29" s="99"/>
      <c r="E29" s="99"/>
      <c r="F29" s="100"/>
      <c r="G29" s="101"/>
      <c r="H29" s="102"/>
      <c r="I29" s="103"/>
    </row>
    <row r="30" spans="1:9" x14ac:dyDescent="0.25">
      <c r="A30" s="104">
        <v>1</v>
      </c>
      <c r="B30" s="105" t="s">
        <v>76</v>
      </c>
      <c r="C30" s="106"/>
      <c r="D30" s="107"/>
      <c r="E30" s="106"/>
      <c r="F30" s="108"/>
      <c r="G30" s="109"/>
      <c r="H30" s="107"/>
      <c r="I30" s="110"/>
    </row>
    <row r="31" spans="1:9" x14ac:dyDescent="0.25">
      <c r="A31" s="111"/>
      <c r="B31" s="112" t="s">
        <v>77</v>
      </c>
      <c r="C31" s="106" t="s">
        <v>78</v>
      </c>
      <c r="D31" s="113" t="s">
        <v>79</v>
      </c>
      <c r="E31" s="114" t="s">
        <v>80</v>
      </c>
      <c r="F31" s="115" t="s">
        <v>81</v>
      </c>
      <c r="G31" s="116">
        <v>834427.32</v>
      </c>
      <c r="H31" s="107" t="s">
        <v>82</v>
      </c>
      <c r="I31" s="110"/>
    </row>
    <row r="32" spans="1:9" x14ac:dyDescent="0.25">
      <c r="A32" s="117"/>
      <c r="B32" s="118" t="s">
        <v>83</v>
      </c>
      <c r="C32" s="106" t="s">
        <v>78</v>
      </c>
      <c r="D32" s="107" t="s">
        <v>84</v>
      </c>
      <c r="E32" s="106" t="s">
        <v>80</v>
      </c>
      <c r="F32" s="119" t="s">
        <v>85</v>
      </c>
      <c r="G32" s="116">
        <f>G31</f>
        <v>834427.32</v>
      </c>
      <c r="H32" s="107" t="s">
        <v>86</v>
      </c>
      <c r="I32" s="110"/>
    </row>
    <row r="33" spans="1:9" x14ac:dyDescent="0.25">
      <c r="A33" s="117"/>
      <c r="B33" s="118" t="s">
        <v>87</v>
      </c>
      <c r="C33" s="106" t="s">
        <v>88</v>
      </c>
      <c r="D33" s="107" t="s">
        <v>89</v>
      </c>
      <c r="E33" s="106" t="s">
        <v>80</v>
      </c>
      <c r="F33" s="119" t="s">
        <v>85</v>
      </c>
      <c r="G33" s="116">
        <v>43250</v>
      </c>
      <c r="H33" s="107" t="s">
        <v>82</v>
      </c>
      <c r="I33" s="110"/>
    </row>
    <row r="34" spans="1:9" x14ac:dyDescent="0.25">
      <c r="A34" s="120"/>
      <c r="B34" s="121" t="s">
        <v>90</v>
      </c>
      <c r="C34" s="106" t="s">
        <v>88</v>
      </c>
      <c r="D34" s="122" t="s">
        <v>91</v>
      </c>
      <c r="E34" s="123" t="s">
        <v>80</v>
      </c>
      <c r="F34" s="119" t="s">
        <v>85</v>
      </c>
      <c r="G34" s="116">
        <v>92443</v>
      </c>
      <c r="H34" s="107" t="s">
        <v>82</v>
      </c>
      <c r="I34" s="110"/>
    </row>
    <row r="35" spans="1:9" ht="15.75" thickBot="1" x14ac:dyDescent="0.3">
      <c r="A35" s="120"/>
      <c r="B35" s="121" t="s">
        <v>92</v>
      </c>
      <c r="C35" s="123" t="s">
        <v>93</v>
      </c>
      <c r="D35" s="124" t="s">
        <v>79</v>
      </c>
      <c r="E35" s="123" t="s">
        <v>80</v>
      </c>
      <c r="F35" s="125" t="s">
        <v>94</v>
      </c>
      <c r="G35" s="126">
        <v>1004012</v>
      </c>
      <c r="H35" s="122"/>
      <c r="I35" s="127"/>
    </row>
    <row r="36" spans="1:9" ht="15.75" thickBot="1" x14ac:dyDescent="0.3">
      <c r="A36" s="128"/>
      <c r="B36" s="129" t="s">
        <v>6</v>
      </c>
      <c r="C36" s="130"/>
      <c r="D36" s="131"/>
      <c r="E36" s="130"/>
      <c r="F36" s="132"/>
      <c r="G36" s="133">
        <f>SUM(G31:G35)</f>
        <v>2808559.6399999997</v>
      </c>
      <c r="H36" s="131"/>
      <c r="I36" s="134">
        <v>3</v>
      </c>
    </row>
    <row r="37" spans="1:9" x14ac:dyDescent="0.25">
      <c r="A37" s="135">
        <v>2</v>
      </c>
      <c r="B37" s="136" t="s">
        <v>95</v>
      </c>
      <c r="C37" s="114"/>
      <c r="D37" s="113"/>
      <c r="E37" s="114"/>
      <c r="F37" s="137"/>
      <c r="G37" s="138"/>
      <c r="H37" s="113"/>
      <c r="I37" s="139"/>
    </row>
    <row r="38" spans="1:9" x14ac:dyDescent="0.25">
      <c r="A38" s="104"/>
      <c r="B38" s="140" t="s">
        <v>96</v>
      </c>
      <c r="C38" s="106" t="s">
        <v>97</v>
      </c>
      <c r="D38" s="107" t="s">
        <v>98</v>
      </c>
      <c r="E38" s="106" t="s">
        <v>99</v>
      </c>
      <c r="F38" s="141"/>
      <c r="G38" s="142">
        <v>711674</v>
      </c>
      <c r="H38" s="107"/>
      <c r="I38" s="110"/>
    </row>
    <row r="39" spans="1:9" ht="15.75" thickBot="1" x14ac:dyDescent="0.3">
      <c r="A39" s="143"/>
      <c r="B39" s="144" t="s">
        <v>100</v>
      </c>
      <c r="C39" s="123" t="s">
        <v>101</v>
      </c>
      <c r="D39" s="122" t="s">
        <v>98</v>
      </c>
      <c r="E39" s="123" t="s">
        <v>99</v>
      </c>
      <c r="F39" s="145"/>
      <c r="G39" s="146">
        <v>214854</v>
      </c>
      <c r="H39" s="122"/>
      <c r="I39" s="127"/>
    </row>
    <row r="40" spans="1:9" ht="15.75" thickBot="1" x14ac:dyDescent="0.3">
      <c r="A40" s="147"/>
      <c r="B40" s="148" t="s">
        <v>6</v>
      </c>
      <c r="C40" s="130"/>
      <c r="D40" s="149"/>
      <c r="E40" s="149"/>
      <c r="F40" s="150"/>
      <c r="G40" s="151">
        <f>SUM(G38:G39)</f>
        <v>926528</v>
      </c>
      <c r="H40" s="131"/>
      <c r="I40" s="134">
        <v>1</v>
      </c>
    </row>
    <row r="41" spans="1:9" x14ac:dyDescent="0.25">
      <c r="A41" s="152">
        <v>3</v>
      </c>
      <c r="B41" s="153" t="s">
        <v>102</v>
      </c>
      <c r="C41" s="114"/>
      <c r="D41" s="113"/>
      <c r="E41" s="114"/>
      <c r="F41" s="154"/>
      <c r="G41" s="155"/>
      <c r="H41" s="113"/>
      <c r="I41" s="139"/>
    </row>
    <row r="42" spans="1:9" x14ac:dyDescent="0.25">
      <c r="A42" s="152"/>
      <c r="B42" s="156" t="s">
        <v>103</v>
      </c>
      <c r="C42" s="106" t="s">
        <v>104</v>
      </c>
      <c r="D42" s="157" t="s">
        <v>105</v>
      </c>
      <c r="E42" s="158" t="s">
        <v>106</v>
      </c>
      <c r="F42" s="119" t="s">
        <v>107</v>
      </c>
      <c r="G42" s="159">
        <v>150000</v>
      </c>
      <c r="H42" s="107" t="s">
        <v>99</v>
      </c>
      <c r="I42" s="110"/>
    </row>
    <row r="43" spans="1:9" x14ac:dyDescent="0.25">
      <c r="A43" s="160"/>
      <c r="B43" s="156" t="s">
        <v>103</v>
      </c>
      <c r="C43" s="106" t="s">
        <v>108</v>
      </c>
      <c r="D43" s="157" t="s">
        <v>105</v>
      </c>
      <c r="E43" s="158" t="s">
        <v>106</v>
      </c>
      <c r="F43" s="119" t="s">
        <v>109</v>
      </c>
      <c r="G43" s="159">
        <v>0</v>
      </c>
      <c r="H43" s="107" t="s">
        <v>99</v>
      </c>
      <c r="I43" s="110"/>
    </row>
    <row r="44" spans="1:9" ht="15.75" thickBot="1" x14ac:dyDescent="0.3">
      <c r="A44" s="160"/>
      <c r="B44" s="161" t="s">
        <v>110</v>
      </c>
      <c r="C44" s="123" t="s">
        <v>111</v>
      </c>
      <c r="D44" s="162" t="s">
        <v>112</v>
      </c>
      <c r="E44" s="163"/>
      <c r="F44" s="125"/>
      <c r="G44" s="164">
        <v>0</v>
      </c>
      <c r="H44" s="122"/>
      <c r="I44" s="127"/>
    </row>
    <row r="45" spans="1:9" ht="15.75" thickBot="1" x14ac:dyDescent="0.3">
      <c r="A45" s="147"/>
      <c r="B45" s="148" t="s">
        <v>6</v>
      </c>
      <c r="C45" s="149"/>
      <c r="D45" s="149"/>
      <c r="E45" s="149"/>
      <c r="F45" s="150"/>
      <c r="G45" s="151">
        <f>SUM(G42:G44)</f>
        <v>150000</v>
      </c>
      <c r="H45" s="131"/>
      <c r="I45" s="134">
        <v>2</v>
      </c>
    </row>
    <row r="46" spans="1:9" ht="16.5" thickBot="1" x14ac:dyDescent="0.3">
      <c r="A46" s="165"/>
      <c r="B46" s="166" t="s">
        <v>6</v>
      </c>
      <c r="C46" s="167"/>
      <c r="D46" s="167"/>
      <c r="E46" s="167"/>
      <c r="F46" s="168"/>
      <c r="G46" s="169">
        <f>+G36+G40+G45</f>
        <v>3885087.6399999997</v>
      </c>
      <c r="H46" s="170"/>
      <c r="I46" s="171">
        <f>+I36+I40+I45</f>
        <v>6</v>
      </c>
    </row>
    <row r="47" spans="1:9" ht="16.5" thickBot="1" x14ac:dyDescent="0.3">
      <c r="A47" s="172"/>
      <c r="B47" s="173" t="s">
        <v>113</v>
      </c>
      <c r="C47" s="173"/>
      <c r="D47" s="173"/>
      <c r="E47" s="173"/>
      <c r="F47" s="174"/>
      <c r="G47" s="175">
        <f>+G20+G28+G46</f>
        <v>15322608.510000002</v>
      </c>
      <c r="H47" s="176"/>
      <c r="I47" s="177"/>
    </row>
    <row r="48" spans="1:9" x14ac:dyDescent="0.25">
      <c r="A48" s="1"/>
      <c r="B48" s="5" t="s">
        <v>114</v>
      </c>
      <c r="C48" s="5"/>
      <c r="D48" s="5"/>
      <c r="E48" s="5"/>
      <c r="F48" s="178"/>
      <c r="G48" s="179"/>
      <c r="H48" s="5"/>
      <c r="I48" s="180">
        <v>10</v>
      </c>
    </row>
    <row r="49" spans="1:9" x14ac:dyDescent="0.25">
      <c r="A49" s="7"/>
      <c r="B49" s="8" t="s">
        <v>115</v>
      </c>
      <c r="C49" s="8"/>
      <c r="D49" s="8"/>
      <c r="E49" s="8"/>
      <c r="F49" s="9"/>
      <c r="G49" s="10"/>
      <c r="H49" s="8"/>
      <c r="I49" s="181">
        <v>10</v>
      </c>
    </row>
    <row r="50" spans="1:9" x14ac:dyDescent="0.25">
      <c r="A50" s="7"/>
      <c r="B50" s="8" t="s">
        <v>116</v>
      </c>
      <c r="C50" s="8"/>
      <c r="D50" s="8"/>
      <c r="E50" s="8"/>
      <c r="F50" s="9"/>
      <c r="G50" s="10"/>
      <c r="H50" s="8"/>
      <c r="I50" s="181">
        <v>1</v>
      </c>
    </row>
    <row r="51" spans="1:9" x14ac:dyDescent="0.25">
      <c r="A51" s="7"/>
      <c r="B51" s="8" t="s">
        <v>117</v>
      </c>
      <c r="C51" s="8"/>
      <c r="D51" s="8"/>
      <c r="E51" s="8"/>
      <c r="F51" s="9"/>
      <c r="G51" s="10"/>
      <c r="H51" s="8"/>
      <c r="I51" s="181">
        <v>0.26100000000000001</v>
      </c>
    </row>
    <row r="52" spans="1:9" ht="15.75" thickBot="1" x14ac:dyDescent="0.3">
      <c r="A52" s="182"/>
      <c r="B52" s="183" t="s">
        <v>118</v>
      </c>
      <c r="C52" s="183"/>
      <c r="D52" s="183"/>
      <c r="E52" s="183"/>
      <c r="F52" s="184"/>
      <c r="G52" s="185"/>
      <c r="H52" s="183"/>
      <c r="I52" s="186">
        <v>3</v>
      </c>
    </row>
    <row r="53" spans="1:9" x14ac:dyDescent="0.25">
      <c r="A53" s="187"/>
      <c r="B53" s="188" t="s">
        <v>119</v>
      </c>
      <c r="C53" s="188"/>
      <c r="D53" s="188"/>
      <c r="E53" s="188"/>
      <c r="F53" s="189"/>
      <c r="G53" s="190"/>
      <c r="H53" s="188"/>
      <c r="I53" s="191">
        <f>+I46+I28+I20+I48+I49+I50+I51+I52</f>
        <v>43.761000000000003</v>
      </c>
    </row>
    <row r="54" spans="1:9" ht="19.5" thickBot="1" x14ac:dyDescent="0.35">
      <c r="A54" s="182"/>
      <c r="B54" s="183"/>
      <c r="C54" s="183"/>
      <c r="D54" s="183"/>
      <c r="E54" s="183"/>
      <c r="F54" s="184"/>
      <c r="G54" s="185"/>
      <c r="H54" s="183"/>
      <c r="I54" s="192">
        <f>+I53</f>
        <v>43.761000000000003</v>
      </c>
    </row>
    <row r="55" spans="1:9" x14ac:dyDescent="0.25">
      <c r="F55" s="193"/>
      <c r="G55" s="194"/>
      <c r="I55" s="195"/>
    </row>
  </sheetData>
  <sheetProtection password="E737" sheet="1" objects="1" scenarios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Gill</dc:creator>
  <cp:lastModifiedBy>Gerard Gill</cp:lastModifiedBy>
  <cp:lastPrinted>2013-06-24T08:10:20Z</cp:lastPrinted>
  <dcterms:created xsi:type="dcterms:W3CDTF">2013-06-24T08:00:07Z</dcterms:created>
  <dcterms:modified xsi:type="dcterms:W3CDTF">2013-06-24T08:16:18Z</dcterms:modified>
</cp:coreProperties>
</file>